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19D8437-B675-47DC-8D10-A83FD253B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тог" sheetId="1" r:id="rId1"/>
    <sheet name="ЦА" sheetId="2" r:id="rId2"/>
    <sheet name="ДФО" sheetId="4" r:id="rId3"/>
    <sheet name="ПФО" sheetId="5" r:id="rId4"/>
    <sheet name="СФО" sheetId="6" r:id="rId5"/>
    <sheet name="УФО" sheetId="7" r:id="rId6"/>
    <sheet name="ЦФО" sheetId="8" r:id="rId7"/>
    <sheet name="ЮФО" sheetId="9" r:id="rId8"/>
    <sheet name="СЗФО" sheetId="10" r:id="rId9"/>
    <sheet name="СКФО" sheetId="11" r:id="rId10"/>
    <sheet name="ИВЦ" sheetId="12" r:id="rId11"/>
  </sheets>
  <calcPr calcId="191029"/>
</workbook>
</file>

<file path=xl/calcChain.xml><?xml version="1.0" encoding="utf-8"?>
<calcChain xmlns="http://schemas.openxmlformats.org/spreadsheetml/2006/main">
  <c r="E7" i="12" l="1"/>
  <c r="E9" i="12"/>
  <c r="E11" i="12"/>
  <c r="E13" i="12"/>
  <c r="E7" i="10"/>
  <c r="E9" i="10"/>
  <c r="E11" i="10"/>
  <c r="E13" i="10"/>
  <c r="E15" i="10"/>
  <c r="E18" i="10"/>
  <c r="E7" i="8" l="1"/>
  <c r="E9" i="8"/>
  <c r="E11" i="8"/>
  <c r="E13" i="8"/>
  <c r="E15" i="8"/>
  <c r="E18" i="8"/>
  <c r="E7" i="7"/>
  <c r="E9" i="7"/>
  <c r="E11" i="7"/>
  <c r="E13" i="7"/>
  <c r="E7" i="5"/>
  <c r="E7" i="4"/>
  <c r="E9" i="4"/>
  <c r="E11" i="4"/>
  <c r="E13" i="4"/>
  <c r="E15" i="4"/>
  <c r="D17" i="2"/>
  <c r="D16" i="2"/>
  <c r="E16" i="2" s="1"/>
  <c r="E13" i="2"/>
  <c r="E11" i="2"/>
  <c r="E9" i="2"/>
  <c r="E7" i="2"/>
  <c r="E5" i="2"/>
  <c r="E11" i="1"/>
  <c r="E7" i="1"/>
  <c r="E13" i="1" l="1"/>
  <c r="E9" i="1"/>
  <c r="E18" i="1"/>
  <c r="E15" i="1"/>
</calcChain>
</file>

<file path=xl/sharedStrings.xml><?xml version="1.0" encoding="utf-8"?>
<sst xmlns="http://schemas.openxmlformats.org/spreadsheetml/2006/main" count="374" uniqueCount="41">
  <si>
    <t>Приложение № 1</t>
  </si>
  <si>
    <t>№п/п</t>
  </si>
  <si>
    <t>Показатель</t>
  </si>
  <si>
    <t>Сумма цен заключенных контрактов по результатам проведенных конкурентных процедур в отчетном периоде (S2)</t>
  </si>
  <si>
    <t xml:space="preserve">1. </t>
  </si>
  <si>
    <t>Наименование значений показателя</t>
  </si>
  <si>
    <t xml:space="preserve">2. </t>
  </si>
  <si>
    <t xml:space="preserve">Количество заявок участников закупки, поданных на участие в конкурентных процедурах (Q1) </t>
  </si>
  <si>
    <t>Количество проведенных конкурентных процедур в отчетном периоде (Q2)</t>
  </si>
  <si>
    <t>Среднее количество заявок участников закупки, поданных на участие в конкурентных процедурах (шт.), P4=Q1/Q2</t>
  </si>
  <si>
    <t xml:space="preserve">4. </t>
  </si>
  <si>
    <t xml:space="preserve">5. </t>
  </si>
  <si>
    <t>Значения показателя</t>
  </si>
  <si>
    <t>Итоговое значение показателя</t>
  </si>
  <si>
    <t>тыс.рублей</t>
  </si>
  <si>
    <t>Экономия расходования средств бюджета по результатам проведения конкурентных процедур (%), P1=((S1-S2)/S1)*100%</t>
  </si>
  <si>
    <t>Сумма начальных (максимальных)  цен контрактов, объявленных на конкурентных процедурах (S1)</t>
  </si>
  <si>
    <t>Доля контрактов, заключенных по результатам состоявшихся конкурентных процедур (%), P2=(Q1/Q2)*100%</t>
  </si>
  <si>
    <t>3.</t>
  </si>
  <si>
    <t>Количество контрактов, заключенных по начальной (максимальной) цене контракта (Q1)</t>
  </si>
  <si>
    <t>Общее количество контрактов, заключенных по результатам конкурентных процедур в отчетном периоде (Q2)</t>
  </si>
  <si>
    <t>Доля контрактов, заключенных по начальной (максимальной) цене контракта (%), P3=(Q1/Q2)*100</t>
  </si>
  <si>
    <t xml:space="preserve">6. </t>
  </si>
  <si>
    <t>Доля контрактов, при исполнении которых имели место нарушения  исполнения обязательств по контракту (%), P5=((Q1+Q2)/Q3)*100</t>
  </si>
  <si>
    <t>Федеральная служба по надзору в сфере транспорта</t>
  </si>
  <si>
    <t>Сумма цен контрактов, заключенных в отчетном периоде по результатам конкурентных процедур (Q1)</t>
  </si>
  <si>
    <t>Сумма цен контрактов (договоров), заключенных в отчетном периоде по результатам всех процедур, включая неконкурентные процедуры (Q2)</t>
  </si>
  <si>
    <t>Количество контрактов (договоров), исполняемых в отчетном периоде (Q3)</t>
  </si>
  <si>
    <t>Доля обоснованных жалоб на действия (бездействие) заказчика при проведении конкурентных процедур (%), Р6=(Q1/Q2)*100</t>
  </si>
  <si>
    <t>Количество контрактов, расторгнутых в отчетном году в связи с неисполнением (ненадлежащим исполнением) сторонами контракта (договора) обязательств (Q2)</t>
  </si>
  <si>
    <t>Количество обоснованных жалоб на действия (бездействие) заказчика при проведении процедур в отчетном периоде (Q1)</t>
  </si>
  <si>
    <t>Количество поданных жалоб на действия (бездействие) заказчика при проведении процедур в отчетном периоде (Q2)</t>
  </si>
  <si>
    <t>Количество контрактов, исполняемых в отчетном периоде ненадлежащим образом, по которым оплачена/взыскана неустойка (штрафы, пени) (Q1)</t>
  </si>
  <si>
    <t xml:space="preserve">Показатели, характеризующие эффективность закупок товаров, работ, услуг
за 2025 год
</t>
  </si>
  <si>
    <t>МТУ Ространснадзора по СФО</t>
  </si>
  <si>
    <t>МТУ Ространснадзора по ЦФО</t>
  </si>
  <si>
    <t>Е.Г.Косяченко</t>
  </si>
  <si>
    <t>Начальник ОЗМиРО</t>
  </si>
  <si>
    <t>ФГБУ «ИВЦ Ространснадзора»</t>
  </si>
  <si>
    <t>Федеральная служба по надзору в сфере транспорта за 2025г. Центральный аппарат</t>
  </si>
  <si>
    <t xml:space="preserve">Федеральная служба по надзору в сфере транспорта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</si>
</sst>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</font>
    <font>
      <sz val="11"/>
      <name val="Times New Roman"/>
    </font>
    <font>
      <b/>
      <sz val="11"/>
      <color theme="1"/>
      <name val="Times New Roman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5" fillId="0" borderId="0" xfId="1" applyFont="1"/>
    <xf numFmtId="0" fontId="5" fillId="0" borderId="0" xfId="1" applyFont="1" applyAlignment="1">
      <alignment wrapText="1"/>
    </xf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4" fontId="1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2" fontId="5" fillId="0" borderId="2" xfId="1" applyNumberFormat="1" applyFont="1" applyBorder="1"/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center" vertical="center" wrapText="1"/>
    </xf>
    <xf numFmtId="2" fontId="5" fillId="2" borderId="4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</cellXfs>
  <cellStyles count="2">
    <cellStyle name="Обычный" xfId="0" builtinId="0"/>
    <cellStyle name="Обычный 2" xfId="1" xr:uid="{B9CF3151-A783-4E84-915C-4D2C67B6AB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workbookViewId="0">
      <selection activeCell="N8" sqref="N8"/>
    </sheetView>
  </sheetViews>
  <sheetFormatPr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9.71093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40.5" customHeight="1" x14ac:dyDescent="0.25">
      <c r="A3" s="38" t="s">
        <v>33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25">
      <c r="A4" s="39" t="s">
        <v>40</v>
      </c>
      <c r="B4" s="39"/>
      <c r="C4" s="39"/>
      <c r="D4" s="39"/>
      <c r="E4" s="39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45" x14ac:dyDescent="0.25">
      <c r="A7" s="30" t="s">
        <v>4</v>
      </c>
      <c r="B7" s="30" t="s">
        <v>15</v>
      </c>
      <c r="C7" s="3" t="s">
        <v>16</v>
      </c>
      <c r="D7" s="18">
        <v>1446611.68</v>
      </c>
      <c r="E7" s="37">
        <f xml:space="preserve"> ((D7-D8)/D7)*100</f>
        <v>8.6599045018079739</v>
      </c>
      <c r="F7" s="17"/>
    </row>
    <row r="8" spans="1:13" ht="60" x14ac:dyDescent="0.25">
      <c r="A8" s="30"/>
      <c r="B8" s="30"/>
      <c r="C8" s="3" t="s">
        <v>3</v>
      </c>
      <c r="D8" s="18">
        <v>1321336.49</v>
      </c>
      <c r="E8" s="37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1321336.49</v>
      </c>
      <c r="E9" s="37">
        <f xml:space="preserve"> (D9/D10)*100</f>
        <v>83.742251750294969</v>
      </c>
    </row>
    <row r="10" spans="1:13" ht="75" x14ac:dyDescent="0.25">
      <c r="A10" s="30"/>
      <c r="B10" s="30"/>
      <c r="C10" s="3" t="s">
        <v>26</v>
      </c>
      <c r="D10" s="19">
        <v>1577861.19</v>
      </c>
      <c r="E10" s="37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3">
        <v>279</v>
      </c>
      <c r="E11" s="37">
        <f xml:space="preserve"> (D11/D12)*100</f>
        <v>40.143884892086326</v>
      </c>
    </row>
    <row r="12" spans="1:13" ht="60" x14ac:dyDescent="0.25">
      <c r="A12" s="33"/>
      <c r="B12" s="33"/>
      <c r="C12" s="3" t="s">
        <v>20</v>
      </c>
      <c r="D12" s="3">
        <v>695</v>
      </c>
      <c r="E12" s="37"/>
    </row>
    <row r="13" spans="1:13" ht="45" x14ac:dyDescent="0.25">
      <c r="A13" s="30" t="s">
        <v>10</v>
      </c>
      <c r="B13" s="30" t="s">
        <v>9</v>
      </c>
      <c r="C13" s="3" t="s">
        <v>7</v>
      </c>
      <c r="D13" s="3">
        <v>1910</v>
      </c>
      <c r="E13" s="37">
        <f>D13/D14</f>
        <v>2.4146649810366623</v>
      </c>
    </row>
    <row r="14" spans="1:13" ht="45" x14ac:dyDescent="0.25">
      <c r="A14" s="30"/>
      <c r="B14" s="30"/>
      <c r="C14" s="3" t="s">
        <v>8</v>
      </c>
      <c r="D14" s="3">
        <v>791</v>
      </c>
      <c r="E14" s="37"/>
    </row>
    <row r="15" spans="1:13" ht="75" x14ac:dyDescent="0.25">
      <c r="A15" s="31" t="s">
        <v>11</v>
      </c>
      <c r="B15" s="31" t="s">
        <v>23</v>
      </c>
      <c r="C15" s="3" t="s">
        <v>32</v>
      </c>
      <c r="D15" s="3">
        <v>10</v>
      </c>
      <c r="E15" s="34">
        <f xml:space="preserve"> ((D15+D16)/D17)*100</f>
        <v>0.63104753891459819</v>
      </c>
    </row>
    <row r="16" spans="1:13" ht="90" x14ac:dyDescent="0.25">
      <c r="A16" s="32"/>
      <c r="B16" s="32"/>
      <c r="C16" s="3" t="s">
        <v>29</v>
      </c>
      <c r="D16" s="20">
        <v>5</v>
      </c>
      <c r="E16" s="35"/>
    </row>
    <row r="17" spans="1:5" ht="83.25" customHeight="1" x14ac:dyDescent="0.25">
      <c r="A17" s="33"/>
      <c r="B17" s="33"/>
      <c r="C17" s="3" t="s">
        <v>27</v>
      </c>
      <c r="D17" s="3">
        <v>2377</v>
      </c>
      <c r="E17" s="36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6</v>
      </c>
      <c r="E18" s="30">
        <f xml:space="preserve"> (D18/D19)*100</f>
        <v>60</v>
      </c>
    </row>
    <row r="19" spans="1:5" ht="78" customHeight="1" x14ac:dyDescent="0.25">
      <c r="A19" s="30"/>
      <c r="B19" s="30"/>
      <c r="C19" s="3" t="s">
        <v>31</v>
      </c>
      <c r="D19" s="21">
        <v>10</v>
      </c>
      <c r="E19" s="30"/>
    </row>
    <row r="20" spans="1:5" x14ac:dyDescent="0.25">
      <c r="A20" s="29"/>
      <c r="B20" s="29"/>
      <c r="C20" s="29"/>
      <c r="D20" s="29"/>
      <c r="E20" s="29"/>
    </row>
  </sheetData>
  <mergeCells count="21">
    <mergeCell ref="A7:A8"/>
    <mergeCell ref="B7:B8"/>
    <mergeCell ref="A3:E3"/>
    <mergeCell ref="E7:E8"/>
    <mergeCell ref="A4:E4"/>
    <mergeCell ref="B9:B10"/>
    <mergeCell ref="A9:A10"/>
    <mergeCell ref="E9:E10"/>
    <mergeCell ref="A13:A14"/>
    <mergeCell ref="B13:B14"/>
    <mergeCell ref="E13:E14"/>
    <mergeCell ref="A11:A12"/>
    <mergeCell ref="B11:B12"/>
    <mergeCell ref="E11:E12"/>
    <mergeCell ref="A20:E20"/>
    <mergeCell ref="A18:A19"/>
    <mergeCell ref="B18:B19"/>
    <mergeCell ref="E18:E19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5FEE-6B43-4E89-B0FD-29FE29B6B06C}">
  <dimension ref="A1:K20"/>
  <sheetViews>
    <sheetView zoomScaleNormal="100" workbookViewId="0">
      <selection activeCell="D6" sqref="D6:D18"/>
    </sheetView>
  </sheetViews>
  <sheetFormatPr defaultRowHeight="15.75" x14ac:dyDescent="0.25"/>
  <cols>
    <col min="1" max="1" width="4" style="15" customWidth="1"/>
    <col min="2" max="2" width="40" style="15" customWidth="1"/>
    <col min="3" max="3" width="45.42578125" style="15" customWidth="1"/>
    <col min="4" max="4" width="17.7109375" style="15" customWidth="1"/>
    <col min="5" max="5" width="18.140625" style="15" customWidth="1"/>
    <col min="6" max="16384" width="9.140625" style="14"/>
  </cols>
  <sheetData>
    <row r="1" spans="1:11" x14ac:dyDescent="0.25">
      <c r="A1" s="1"/>
      <c r="B1" s="1"/>
      <c r="C1" s="1"/>
      <c r="D1" s="1"/>
      <c r="E1" s="1" t="s">
        <v>0</v>
      </c>
    </row>
    <row r="2" spans="1:11" ht="45.75" customHeight="1" x14ac:dyDescent="0.25">
      <c r="A2" s="66" t="s">
        <v>33</v>
      </c>
      <c r="B2" s="66"/>
      <c r="C2" s="66"/>
      <c r="D2" s="66"/>
      <c r="E2" s="66"/>
      <c r="F2" s="15"/>
      <c r="G2" s="15"/>
      <c r="H2" s="15"/>
      <c r="I2" s="15"/>
      <c r="J2" s="15"/>
      <c r="K2" s="15"/>
    </row>
    <row r="3" spans="1:11" ht="18.75" customHeight="1" x14ac:dyDescent="0.25">
      <c r="A3" s="39" t="s">
        <v>24</v>
      </c>
      <c r="B3" s="39"/>
      <c r="C3" s="39"/>
      <c r="D3" s="39"/>
      <c r="E3" s="39"/>
    </row>
    <row r="4" spans="1:11" x14ac:dyDescent="0.25">
      <c r="A4" s="2"/>
      <c r="B4" s="2"/>
      <c r="C4" s="2"/>
      <c r="D4" s="2"/>
      <c r="E4" s="16" t="s">
        <v>14</v>
      </c>
      <c r="F4" s="15"/>
      <c r="G4" s="15"/>
      <c r="H4" s="15"/>
      <c r="I4" s="15"/>
    </row>
    <row r="5" spans="1:11" ht="45" x14ac:dyDescent="0.25">
      <c r="A5" s="3" t="s">
        <v>1</v>
      </c>
      <c r="B5" s="3" t="s">
        <v>2</v>
      </c>
      <c r="C5" s="3" t="s">
        <v>5</v>
      </c>
      <c r="D5" s="3" t="s">
        <v>12</v>
      </c>
      <c r="E5" s="3" t="s">
        <v>13</v>
      </c>
    </row>
    <row r="6" spans="1:11" ht="44.25" customHeight="1" x14ac:dyDescent="0.25">
      <c r="A6" s="30" t="s">
        <v>4</v>
      </c>
      <c r="B6" s="30" t="s">
        <v>15</v>
      </c>
      <c r="C6" s="3" t="s">
        <v>16</v>
      </c>
      <c r="D6" s="18">
        <v>37785.56</v>
      </c>
      <c r="E6" s="37">
        <v>4.71</v>
      </c>
    </row>
    <row r="7" spans="1:11" ht="48" customHeight="1" x14ac:dyDescent="0.25">
      <c r="A7" s="30"/>
      <c r="B7" s="30"/>
      <c r="C7" s="3" t="s">
        <v>3</v>
      </c>
      <c r="D7" s="18">
        <v>36005.760000000002</v>
      </c>
      <c r="E7" s="37"/>
    </row>
    <row r="8" spans="1:11" ht="45" customHeight="1" x14ac:dyDescent="0.25">
      <c r="A8" s="30" t="s">
        <v>6</v>
      </c>
      <c r="B8" s="30" t="s">
        <v>17</v>
      </c>
      <c r="C8" s="3" t="s">
        <v>25</v>
      </c>
      <c r="D8" s="18">
        <v>36005.760000000002</v>
      </c>
      <c r="E8" s="37">
        <v>64.430000000000007</v>
      </c>
    </row>
    <row r="9" spans="1:11" ht="69" customHeight="1" x14ac:dyDescent="0.25">
      <c r="A9" s="30"/>
      <c r="B9" s="30"/>
      <c r="C9" s="3" t="s">
        <v>26</v>
      </c>
      <c r="D9" s="19">
        <v>55880.93</v>
      </c>
      <c r="E9" s="37"/>
    </row>
    <row r="10" spans="1:11" ht="58.5" customHeight="1" x14ac:dyDescent="0.25">
      <c r="A10" s="31" t="s">
        <v>18</v>
      </c>
      <c r="B10" s="31" t="s">
        <v>21</v>
      </c>
      <c r="C10" s="3" t="s">
        <v>19</v>
      </c>
      <c r="D10" s="3">
        <v>14</v>
      </c>
      <c r="E10" s="37">
        <v>37.83</v>
      </c>
    </row>
    <row r="11" spans="1:11" ht="65.25" customHeight="1" x14ac:dyDescent="0.25">
      <c r="A11" s="33"/>
      <c r="B11" s="33"/>
      <c r="C11" s="3" t="s">
        <v>20</v>
      </c>
      <c r="D11" s="3">
        <v>37</v>
      </c>
      <c r="E11" s="37"/>
    </row>
    <row r="12" spans="1:11" ht="78" customHeight="1" x14ac:dyDescent="0.25">
      <c r="A12" s="30" t="s">
        <v>10</v>
      </c>
      <c r="B12" s="30" t="s">
        <v>9</v>
      </c>
      <c r="C12" s="3" t="s">
        <v>7</v>
      </c>
      <c r="D12" s="3">
        <v>123</v>
      </c>
      <c r="E12" s="37">
        <v>3.3</v>
      </c>
    </row>
    <row r="13" spans="1:11" ht="47.25" customHeight="1" x14ac:dyDescent="0.25">
      <c r="A13" s="30"/>
      <c r="B13" s="30"/>
      <c r="C13" s="3" t="s">
        <v>8</v>
      </c>
      <c r="D13" s="3">
        <v>37</v>
      </c>
      <c r="E13" s="37"/>
    </row>
    <row r="14" spans="1:11" ht="78.75" customHeight="1" x14ac:dyDescent="0.25">
      <c r="A14" s="31" t="s">
        <v>11</v>
      </c>
      <c r="B14" s="31" t="s">
        <v>23</v>
      </c>
      <c r="C14" s="3" t="s">
        <v>32</v>
      </c>
      <c r="D14" s="3">
        <v>0</v>
      </c>
      <c r="E14" s="34">
        <v>0</v>
      </c>
    </row>
    <row r="15" spans="1:11" ht="89.25" customHeight="1" x14ac:dyDescent="0.25">
      <c r="A15" s="32"/>
      <c r="B15" s="32"/>
      <c r="C15" s="3" t="s">
        <v>29</v>
      </c>
      <c r="D15" s="20">
        <v>0</v>
      </c>
      <c r="E15" s="35"/>
    </row>
    <row r="16" spans="1:11" ht="48.75" customHeight="1" x14ac:dyDescent="0.25">
      <c r="A16" s="33"/>
      <c r="B16" s="33"/>
      <c r="C16" s="3" t="s">
        <v>27</v>
      </c>
      <c r="D16" s="3">
        <v>37</v>
      </c>
      <c r="E16" s="36"/>
    </row>
    <row r="17" spans="1:5" ht="78" customHeight="1" x14ac:dyDescent="0.25">
      <c r="A17" s="30" t="s">
        <v>22</v>
      </c>
      <c r="B17" s="30" t="s">
        <v>28</v>
      </c>
      <c r="C17" s="3" t="s">
        <v>30</v>
      </c>
      <c r="D17" s="21">
        <v>0</v>
      </c>
      <c r="E17" s="30">
        <v>0</v>
      </c>
    </row>
    <row r="18" spans="1:5" ht="66" customHeight="1" x14ac:dyDescent="0.25">
      <c r="A18" s="30"/>
      <c r="B18" s="30"/>
      <c r="C18" s="3" t="s">
        <v>31</v>
      </c>
      <c r="D18" s="21">
        <v>0</v>
      </c>
      <c r="E18" s="30"/>
    </row>
    <row r="19" spans="1:5" x14ac:dyDescent="0.25">
      <c r="A19" s="67"/>
      <c r="B19" s="68"/>
      <c r="C19" s="68"/>
      <c r="D19" s="68"/>
      <c r="E19" s="68"/>
    </row>
    <row r="20" spans="1:5" x14ac:dyDescent="0.25">
      <c r="B20" s="15" t="s">
        <v>37</v>
      </c>
      <c r="D20" s="15" t="s">
        <v>36</v>
      </c>
    </row>
  </sheetData>
  <mergeCells count="21">
    <mergeCell ref="A19:E19"/>
    <mergeCell ref="A17:A18"/>
    <mergeCell ref="B17:B18"/>
    <mergeCell ref="E17:E18"/>
    <mergeCell ref="A14:A16"/>
    <mergeCell ref="B14:B16"/>
    <mergeCell ref="E14:E16"/>
    <mergeCell ref="A2:E2"/>
    <mergeCell ref="E6:E7"/>
    <mergeCell ref="A3:E3"/>
    <mergeCell ref="A12:A13"/>
    <mergeCell ref="B12:B13"/>
    <mergeCell ref="E12:E13"/>
    <mergeCell ref="A10:A11"/>
    <mergeCell ref="B10:B11"/>
    <mergeCell ref="E10:E11"/>
    <mergeCell ref="B8:B9"/>
    <mergeCell ref="A8:A9"/>
    <mergeCell ref="E8:E9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  <rowBreaks count="1" manualBreakCount="1">
    <brk id="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F599-3D95-43C1-8622-638C782769EF}">
  <sheetPr>
    <pageSetUpPr fitToPage="1"/>
  </sheetPr>
  <dimension ref="A1:M20"/>
  <sheetViews>
    <sheetView topLeftCell="A13" workbookViewId="0">
      <selection activeCell="G12" sqref="G12"/>
    </sheetView>
  </sheetViews>
  <sheetFormatPr defaultRowHeight="15" x14ac:dyDescent="0.25"/>
  <cols>
    <col min="1" max="1" width="4" style="7" customWidth="1"/>
    <col min="2" max="2" width="27.28515625" style="7" customWidth="1"/>
    <col min="3" max="3" width="34.85546875" style="7" customWidth="1"/>
    <col min="4" max="4" width="17.7109375" style="7" customWidth="1"/>
    <col min="5" max="5" width="16.28515625" style="7" bestFit="1" customWidth="1"/>
    <col min="6" max="6" width="14.85546875" style="6" customWidth="1"/>
    <col min="7" max="7" width="20" style="6" customWidth="1"/>
    <col min="8" max="16384" width="9.140625" style="6"/>
  </cols>
  <sheetData>
    <row r="1" spans="1:13" x14ac:dyDescent="0.25">
      <c r="E1" s="7" t="s">
        <v>0</v>
      </c>
    </row>
    <row r="2" spans="1:13" ht="15.75" customHeight="1" x14ac:dyDescent="0.25"/>
    <row r="3" spans="1:13" ht="40.5" customHeight="1" x14ac:dyDescent="0.25">
      <c r="A3" s="42" t="s">
        <v>33</v>
      </c>
      <c r="B3" s="42"/>
      <c r="C3" s="42"/>
      <c r="D3" s="42"/>
      <c r="E3" s="42"/>
      <c r="F3" s="7"/>
      <c r="G3" s="7"/>
      <c r="H3" s="7"/>
      <c r="I3" s="7"/>
      <c r="J3" s="7"/>
      <c r="K3" s="7"/>
      <c r="L3" s="7"/>
      <c r="M3" s="7"/>
    </row>
    <row r="4" spans="1:13" ht="18.75" customHeight="1" x14ac:dyDescent="0.25">
      <c r="A4" s="43" t="s">
        <v>38</v>
      </c>
      <c r="B4" s="43"/>
      <c r="C4" s="43"/>
      <c r="D4" s="43"/>
      <c r="E4" s="43"/>
    </row>
    <row r="5" spans="1:13" x14ac:dyDescent="0.25">
      <c r="A5" s="13"/>
      <c r="B5" s="13"/>
      <c r="C5" s="13"/>
      <c r="D5" s="13"/>
      <c r="E5" s="12" t="s">
        <v>14</v>
      </c>
      <c r="F5" s="7"/>
      <c r="G5" s="7"/>
      <c r="H5" s="7"/>
      <c r="I5" s="7"/>
      <c r="J5" s="7"/>
      <c r="K5" s="7"/>
    </row>
    <row r="6" spans="1:13" ht="45" x14ac:dyDescent="0.25">
      <c r="A6" s="11" t="s">
        <v>1</v>
      </c>
      <c r="B6" s="11" t="s">
        <v>2</v>
      </c>
      <c r="C6" s="11" t="s">
        <v>5</v>
      </c>
      <c r="D6" s="11" t="s">
        <v>12</v>
      </c>
      <c r="E6" s="11" t="s">
        <v>13</v>
      </c>
    </row>
    <row r="7" spans="1:13" ht="45" x14ac:dyDescent="0.25">
      <c r="A7" s="44" t="s">
        <v>4</v>
      </c>
      <c r="B7" s="44" t="s">
        <v>15</v>
      </c>
      <c r="C7" s="11" t="s">
        <v>16</v>
      </c>
      <c r="D7" s="28">
        <v>54.169899999999998</v>
      </c>
      <c r="E7" s="45">
        <f>((D7-D8)/D7)*100%</f>
        <v>0</v>
      </c>
    </row>
    <row r="8" spans="1:13" ht="60" x14ac:dyDescent="0.25">
      <c r="A8" s="44"/>
      <c r="B8" s="44"/>
      <c r="C8" s="11" t="s">
        <v>3</v>
      </c>
      <c r="D8" s="28">
        <v>54.169899999999998</v>
      </c>
      <c r="E8" s="45"/>
    </row>
    <row r="9" spans="1:13" ht="45" customHeight="1" x14ac:dyDescent="0.25">
      <c r="A9" s="44" t="s">
        <v>6</v>
      </c>
      <c r="B9" s="44" t="s">
        <v>17</v>
      </c>
      <c r="C9" s="11" t="s">
        <v>25</v>
      </c>
      <c r="D9" s="28">
        <v>54.169899999999998</v>
      </c>
      <c r="E9" s="57">
        <f>(D9/D10)*100%</f>
        <v>1</v>
      </c>
    </row>
    <row r="10" spans="1:13" ht="75" x14ac:dyDescent="0.25">
      <c r="A10" s="44"/>
      <c r="B10" s="44"/>
      <c r="C10" s="11" t="s">
        <v>26</v>
      </c>
      <c r="D10" s="28">
        <v>54.169899999999998</v>
      </c>
      <c r="E10" s="45"/>
    </row>
    <row r="11" spans="1:13" ht="47.25" customHeight="1" x14ac:dyDescent="0.25">
      <c r="A11" s="53" t="s">
        <v>18</v>
      </c>
      <c r="B11" s="53" t="s">
        <v>21</v>
      </c>
      <c r="C11" s="11" t="s">
        <v>19</v>
      </c>
      <c r="D11" s="11">
        <v>3</v>
      </c>
      <c r="E11" s="57">
        <f>(D11/D12)*100%</f>
        <v>1</v>
      </c>
    </row>
    <row r="12" spans="1:13" ht="60" x14ac:dyDescent="0.25">
      <c r="A12" s="54"/>
      <c r="B12" s="54"/>
      <c r="C12" s="11" t="s">
        <v>20</v>
      </c>
      <c r="D12" s="11">
        <v>3</v>
      </c>
      <c r="E12" s="45"/>
    </row>
    <row r="13" spans="1:13" ht="45" x14ac:dyDescent="0.25">
      <c r="A13" s="44" t="s">
        <v>10</v>
      </c>
      <c r="B13" s="44" t="s">
        <v>9</v>
      </c>
      <c r="C13" s="11" t="s">
        <v>7</v>
      </c>
      <c r="D13" s="11">
        <v>3</v>
      </c>
      <c r="E13" s="45">
        <f>D13/D14</f>
        <v>1</v>
      </c>
    </row>
    <row r="14" spans="1:13" ht="45" x14ac:dyDescent="0.25">
      <c r="A14" s="44"/>
      <c r="B14" s="44"/>
      <c r="C14" s="11" t="s">
        <v>8</v>
      </c>
      <c r="D14" s="11">
        <v>3</v>
      </c>
      <c r="E14" s="45"/>
    </row>
    <row r="15" spans="1:13" ht="75" x14ac:dyDescent="0.25">
      <c r="A15" s="53" t="s">
        <v>11</v>
      </c>
      <c r="B15" s="53" t="s">
        <v>23</v>
      </c>
      <c r="C15" s="11" t="s">
        <v>32</v>
      </c>
      <c r="D15" s="11">
        <v>0</v>
      </c>
      <c r="E15" s="57">
        <v>0</v>
      </c>
    </row>
    <row r="16" spans="1:13" ht="90" x14ac:dyDescent="0.25">
      <c r="A16" s="56"/>
      <c r="B16" s="56"/>
      <c r="C16" s="11" t="s">
        <v>29</v>
      </c>
      <c r="D16" s="24">
        <v>0</v>
      </c>
      <c r="E16" s="58"/>
    </row>
    <row r="17" spans="1:5" ht="83.25" customHeight="1" x14ac:dyDescent="0.25">
      <c r="A17" s="54"/>
      <c r="B17" s="54"/>
      <c r="C17" s="11" t="s">
        <v>27</v>
      </c>
      <c r="D17" s="11">
        <v>3</v>
      </c>
      <c r="E17" s="59"/>
    </row>
    <row r="18" spans="1:5" ht="60" x14ac:dyDescent="0.25">
      <c r="A18" s="44" t="s">
        <v>22</v>
      </c>
      <c r="B18" s="44" t="s">
        <v>28</v>
      </c>
      <c r="C18" s="11" t="s">
        <v>30</v>
      </c>
      <c r="D18" s="25">
        <v>0</v>
      </c>
      <c r="E18" s="57">
        <v>0</v>
      </c>
    </row>
    <row r="19" spans="1:5" ht="78" customHeight="1" x14ac:dyDescent="0.25">
      <c r="A19" s="44"/>
      <c r="B19" s="44"/>
      <c r="C19" s="11" t="s">
        <v>31</v>
      </c>
      <c r="D19" s="25">
        <v>0</v>
      </c>
      <c r="E19" s="45"/>
    </row>
    <row r="20" spans="1:5" x14ac:dyDescent="0.25">
      <c r="A20" s="55"/>
      <c r="B20" s="55"/>
      <c r="C20" s="55"/>
      <c r="D20" s="55"/>
      <c r="E20" s="55"/>
    </row>
  </sheetData>
  <mergeCells count="21">
    <mergeCell ref="A3:E3"/>
    <mergeCell ref="A4:E4"/>
    <mergeCell ref="A7:A8"/>
    <mergeCell ref="B7:B8"/>
    <mergeCell ref="E7:E8"/>
    <mergeCell ref="A9:A10"/>
    <mergeCell ref="B9:B10"/>
    <mergeCell ref="E9:E10"/>
    <mergeCell ref="A11:A12"/>
    <mergeCell ref="B11:B12"/>
    <mergeCell ref="E11:E12"/>
    <mergeCell ref="A18:A19"/>
    <mergeCell ref="B18:B19"/>
    <mergeCell ref="E18:E19"/>
    <mergeCell ref="A20:E20"/>
    <mergeCell ref="A13:A14"/>
    <mergeCell ref="B13:B14"/>
    <mergeCell ref="E13:E14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63FA-5121-449D-ADE0-E4BD8D59285E}">
  <dimension ref="A2:E17"/>
  <sheetViews>
    <sheetView zoomScaleNormal="100" workbookViewId="0">
      <selection activeCell="J9" sqref="J9"/>
    </sheetView>
  </sheetViews>
  <sheetFormatPr defaultRowHeight="15" x14ac:dyDescent="0.25"/>
  <cols>
    <col min="1" max="1" width="9.140625" customWidth="1"/>
    <col min="2" max="2" width="18.28515625" customWidth="1"/>
    <col min="3" max="3" width="31.42578125" customWidth="1"/>
    <col min="4" max="4" width="19.42578125" customWidth="1"/>
    <col min="5" max="5" width="14" customWidth="1"/>
  </cols>
  <sheetData>
    <row r="2" spans="1:5" ht="15" customHeight="1" x14ac:dyDescent="0.25">
      <c r="A2" s="38" t="s">
        <v>33</v>
      </c>
      <c r="B2" s="38"/>
      <c r="C2" s="38"/>
      <c r="D2" s="38"/>
      <c r="E2" s="38"/>
    </row>
    <row r="3" spans="1:5" x14ac:dyDescent="0.25">
      <c r="A3" s="38" t="s">
        <v>39</v>
      </c>
      <c r="B3" s="38"/>
      <c r="C3" s="38"/>
      <c r="D3" s="38"/>
      <c r="E3" s="38"/>
    </row>
    <row r="4" spans="1:5" ht="45" customHeight="1" x14ac:dyDescent="0.25">
      <c r="A4" s="3" t="s">
        <v>1</v>
      </c>
      <c r="B4" s="3" t="s">
        <v>2</v>
      </c>
      <c r="C4" s="3" t="s">
        <v>5</v>
      </c>
      <c r="D4" s="3" t="s">
        <v>12</v>
      </c>
      <c r="E4" s="3" t="s">
        <v>13</v>
      </c>
    </row>
    <row r="5" spans="1:5" ht="61.5" customHeight="1" x14ac:dyDescent="0.25">
      <c r="A5" s="30" t="s">
        <v>4</v>
      </c>
      <c r="B5" s="30" t="s">
        <v>15</v>
      </c>
      <c r="C5" s="3" t="s">
        <v>16</v>
      </c>
      <c r="D5" s="18">
        <v>842095.76797000004</v>
      </c>
      <c r="E5" s="37">
        <f xml:space="preserve"> ((D5-D6)/D5)*100</f>
        <v>1.547394926519128</v>
      </c>
    </row>
    <row r="6" spans="1:5" ht="76.5" customHeight="1" x14ac:dyDescent="0.25">
      <c r="A6" s="30"/>
      <c r="B6" s="30"/>
      <c r="C6" s="3" t="s">
        <v>3</v>
      </c>
      <c r="D6" s="18">
        <v>829065.22077999997</v>
      </c>
      <c r="E6" s="37"/>
    </row>
    <row r="7" spans="1:5" ht="62.25" customHeight="1" x14ac:dyDescent="0.25">
      <c r="A7" s="30" t="s">
        <v>6</v>
      </c>
      <c r="B7" s="30" t="s">
        <v>17</v>
      </c>
      <c r="C7" s="3" t="s">
        <v>25</v>
      </c>
      <c r="D7" s="18">
        <v>829065.22077999997</v>
      </c>
      <c r="E7" s="37">
        <f xml:space="preserve"> (D7/D8)*100</f>
        <v>94.543943128480379</v>
      </c>
    </row>
    <row r="8" spans="1:5" ht="72" customHeight="1" x14ac:dyDescent="0.25">
      <c r="A8" s="30"/>
      <c r="B8" s="30"/>
      <c r="C8" s="3" t="s">
        <v>26</v>
      </c>
      <c r="D8" s="19">
        <v>876909.92500000005</v>
      </c>
      <c r="E8" s="37"/>
    </row>
    <row r="9" spans="1:5" ht="59.25" customHeight="1" x14ac:dyDescent="0.25">
      <c r="A9" s="31" t="s">
        <v>18</v>
      </c>
      <c r="B9" s="31" t="s">
        <v>21</v>
      </c>
      <c r="C9" s="3" t="s">
        <v>19</v>
      </c>
      <c r="D9" s="3">
        <v>21</v>
      </c>
      <c r="E9" s="37">
        <f xml:space="preserve"> (D9/D10)*100</f>
        <v>61.764705882352942</v>
      </c>
    </row>
    <row r="10" spans="1:5" ht="57.75" customHeight="1" x14ac:dyDescent="0.25">
      <c r="A10" s="33"/>
      <c r="B10" s="33"/>
      <c r="C10" s="3" t="s">
        <v>20</v>
      </c>
      <c r="D10" s="3">
        <v>34</v>
      </c>
      <c r="E10" s="37"/>
    </row>
    <row r="11" spans="1:5" ht="45" customHeight="1" x14ac:dyDescent="0.25">
      <c r="A11" s="30" t="s">
        <v>10</v>
      </c>
      <c r="B11" s="30" t="s">
        <v>9</v>
      </c>
      <c r="C11" s="3" t="s">
        <v>7</v>
      </c>
      <c r="D11" s="3">
        <v>83</v>
      </c>
      <c r="E11" s="37">
        <f>D11/D12</f>
        <v>2.1842105263157894</v>
      </c>
    </row>
    <row r="12" spans="1:5" ht="57" customHeight="1" x14ac:dyDescent="0.25">
      <c r="A12" s="30"/>
      <c r="B12" s="30"/>
      <c r="C12" s="3" t="s">
        <v>8</v>
      </c>
      <c r="D12" s="3">
        <v>38</v>
      </c>
      <c r="E12" s="37"/>
    </row>
    <row r="13" spans="1:5" ht="83.25" customHeight="1" x14ac:dyDescent="0.25">
      <c r="A13" s="31" t="s">
        <v>11</v>
      </c>
      <c r="B13" s="31" t="s">
        <v>23</v>
      </c>
      <c r="C13" s="3" t="s">
        <v>32</v>
      </c>
      <c r="D13" s="3">
        <v>5</v>
      </c>
      <c r="E13" s="34">
        <f xml:space="preserve"> ((D13+D14)/D15)*100</f>
        <v>3.3149171270718232</v>
      </c>
    </row>
    <row r="14" spans="1:5" ht="96" customHeight="1" x14ac:dyDescent="0.25">
      <c r="A14" s="32"/>
      <c r="B14" s="32"/>
      <c r="C14" s="3" t="s">
        <v>29</v>
      </c>
      <c r="D14" s="20">
        <v>1</v>
      </c>
      <c r="E14" s="35"/>
    </row>
    <row r="15" spans="1:5" ht="57.75" customHeight="1" x14ac:dyDescent="0.25">
      <c r="A15" s="33"/>
      <c r="B15" s="33"/>
      <c r="C15" s="3" t="s">
        <v>27</v>
      </c>
      <c r="D15" s="3">
        <v>181</v>
      </c>
      <c r="E15" s="36"/>
    </row>
    <row r="16" spans="1:5" ht="73.5" customHeight="1" x14ac:dyDescent="0.25">
      <c r="A16" s="30" t="s">
        <v>22</v>
      </c>
      <c r="B16" s="30" t="s">
        <v>28</v>
      </c>
      <c r="C16" s="3" t="s">
        <v>30</v>
      </c>
      <c r="D16" s="21">
        <f>1+0+0+0+0+0+0+0+0</f>
        <v>1</v>
      </c>
      <c r="E16" s="30">
        <f xml:space="preserve"> (D16/D17)*100</f>
        <v>100</v>
      </c>
    </row>
    <row r="17" spans="1:5" ht="64.5" customHeight="1" x14ac:dyDescent="0.25">
      <c r="A17" s="30"/>
      <c r="B17" s="30"/>
      <c r="C17" s="3" t="s">
        <v>31</v>
      </c>
      <c r="D17" s="21">
        <f>1+0+0+0+0+0+0+0+0</f>
        <v>1</v>
      </c>
      <c r="E17" s="30"/>
    </row>
  </sheetData>
  <mergeCells count="20">
    <mergeCell ref="A3:E3"/>
    <mergeCell ref="A2:E2"/>
    <mergeCell ref="A11:A12"/>
    <mergeCell ref="B11:B12"/>
    <mergeCell ref="E11:E12"/>
    <mergeCell ref="A16:A17"/>
    <mergeCell ref="B16:B17"/>
    <mergeCell ref="E16:E17"/>
    <mergeCell ref="A5:A6"/>
    <mergeCell ref="B5:B6"/>
    <mergeCell ref="A13:A15"/>
    <mergeCell ref="B13:B15"/>
    <mergeCell ref="E13:E15"/>
    <mergeCell ref="E5:E6"/>
    <mergeCell ref="A7:A8"/>
    <mergeCell ref="B7:B8"/>
    <mergeCell ref="E7:E8"/>
    <mergeCell ref="A9:A10"/>
    <mergeCell ref="B9:B10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0245-B6CB-4533-B8F7-AE079DD53742}">
  <sheetPr>
    <pageSetUpPr fitToPage="1"/>
  </sheetPr>
  <dimension ref="A1:M20"/>
  <sheetViews>
    <sheetView workbookViewId="0">
      <selection activeCell="D7" sqref="D7"/>
    </sheetView>
  </sheetViews>
  <sheetFormatPr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4.855468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40.5" customHeight="1" x14ac:dyDescent="0.25">
      <c r="A3" s="38" t="s">
        <v>33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25">
      <c r="A4" s="39" t="s">
        <v>24</v>
      </c>
      <c r="B4" s="39"/>
      <c r="C4" s="39"/>
      <c r="D4" s="39"/>
      <c r="E4" s="39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57" customHeight="1" x14ac:dyDescent="0.25">
      <c r="A7" s="30" t="s">
        <v>4</v>
      </c>
      <c r="B7" s="30" t="s">
        <v>15</v>
      </c>
      <c r="C7" s="3" t="s">
        <v>16</v>
      </c>
      <c r="D7" s="18">
        <v>20034.134999999998</v>
      </c>
      <c r="E7" s="37">
        <f>(D7-D8)/D7*100</f>
        <v>28.116542091784847</v>
      </c>
    </row>
    <row r="8" spans="1:13" ht="60" x14ac:dyDescent="0.25">
      <c r="A8" s="30"/>
      <c r="B8" s="30"/>
      <c r="C8" s="3" t="s">
        <v>3</v>
      </c>
      <c r="D8" s="18">
        <v>14401.228999999999</v>
      </c>
      <c r="E8" s="37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14401.23</v>
      </c>
      <c r="E9" s="37">
        <f>(D9/D10)*100</f>
        <v>28.368445478928773</v>
      </c>
    </row>
    <row r="10" spans="1:13" ht="75" x14ac:dyDescent="0.25">
      <c r="A10" s="30"/>
      <c r="B10" s="30"/>
      <c r="C10" s="3" t="s">
        <v>26</v>
      </c>
      <c r="D10" s="19">
        <v>50764.959999999999</v>
      </c>
      <c r="E10" s="37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3">
        <v>39</v>
      </c>
      <c r="E11" s="37">
        <f>(D11/D12)*100</f>
        <v>34.821428571428569</v>
      </c>
    </row>
    <row r="12" spans="1:13" ht="60" x14ac:dyDescent="0.25">
      <c r="A12" s="33"/>
      <c r="B12" s="33"/>
      <c r="C12" s="3" t="s">
        <v>20</v>
      </c>
      <c r="D12" s="3">
        <v>112</v>
      </c>
      <c r="E12" s="37"/>
    </row>
    <row r="13" spans="1:13" ht="45" x14ac:dyDescent="0.25">
      <c r="A13" s="30" t="s">
        <v>10</v>
      </c>
      <c r="B13" s="30" t="s">
        <v>9</v>
      </c>
      <c r="C13" s="3" t="s">
        <v>7</v>
      </c>
      <c r="D13" s="3">
        <v>189</v>
      </c>
      <c r="E13" s="37">
        <f>D13/D14</f>
        <v>3.0483870967741935</v>
      </c>
    </row>
    <row r="14" spans="1:13" ht="45" x14ac:dyDescent="0.25">
      <c r="A14" s="30"/>
      <c r="B14" s="30"/>
      <c r="C14" s="3" t="s">
        <v>8</v>
      </c>
      <c r="D14" s="3">
        <v>62</v>
      </c>
      <c r="E14" s="37"/>
    </row>
    <row r="15" spans="1:13" ht="75" x14ac:dyDescent="0.25">
      <c r="A15" s="31" t="s">
        <v>11</v>
      </c>
      <c r="B15" s="31" t="s">
        <v>23</v>
      </c>
      <c r="C15" s="3" t="s">
        <v>32</v>
      </c>
      <c r="D15" s="3">
        <v>0</v>
      </c>
      <c r="E15" s="34">
        <f>((D15+D16)/D17)*100</f>
        <v>1.639344262295082</v>
      </c>
    </row>
    <row r="16" spans="1:13" ht="90" x14ac:dyDescent="0.25">
      <c r="A16" s="32"/>
      <c r="B16" s="32"/>
      <c r="C16" s="3" t="s">
        <v>29</v>
      </c>
      <c r="D16" s="20">
        <v>2</v>
      </c>
      <c r="E16" s="35"/>
    </row>
    <row r="17" spans="1:5" ht="83.25" customHeight="1" x14ac:dyDescent="0.25">
      <c r="A17" s="33"/>
      <c r="B17" s="33"/>
      <c r="C17" s="3" t="s">
        <v>27</v>
      </c>
      <c r="D17" s="3">
        <v>122</v>
      </c>
      <c r="E17" s="36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0</v>
      </c>
      <c r="E18" s="30">
        <v>0</v>
      </c>
    </row>
    <row r="19" spans="1:5" ht="78" customHeight="1" x14ac:dyDescent="0.25">
      <c r="A19" s="30"/>
      <c r="B19" s="30"/>
      <c r="C19" s="3" t="s">
        <v>31</v>
      </c>
      <c r="D19" s="21">
        <v>0</v>
      </c>
      <c r="E19" s="30"/>
    </row>
    <row r="20" spans="1:5" x14ac:dyDescent="0.25">
      <c r="A20" s="29"/>
      <c r="B20" s="29"/>
      <c r="C20" s="29"/>
      <c r="D20" s="29"/>
      <c r="E20" s="29"/>
    </row>
  </sheetData>
  <mergeCells count="21">
    <mergeCell ref="A7:A8"/>
    <mergeCell ref="B7:B8"/>
    <mergeCell ref="A3:E3"/>
    <mergeCell ref="E7:E8"/>
    <mergeCell ref="A4:E4"/>
    <mergeCell ref="B9:B10"/>
    <mergeCell ref="A9:A10"/>
    <mergeCell ref="E9:E10"/>
    <mergeCell ref="A13:A14"/>
    <mergeCell ref="B13:B14"/>
    <mergeCell ref="E13:E14"/>
    <mergeCell ref="A11:A12"/>
    <mergeCell ref="B11:B12"/>
    <mergeCell ref="E11:E12"/>
    <mergeCell ref="A20:E20"/>
    <mergeCell ref="A18:A19"/>
    <mergeCell ref="B18:B19"/>
    <mergeCell ref="E18:E19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8C77A-512F-419E-B368-0CDBA5AE1C17}">
  <sheetPr>
    <pageSetUpPr fitToPage="1"/>
  </sheetPr>
  <dimension ref="A1:M22"/>
  <sheetViews>
    <sheetView workbookViewId="0">
      <selection activeCell="G13" sqref="G13"/>
    </sheetView>
  </sheetViews>
  <sheetFormatPr defaultRowHeight="15" x14ac:dyDescent="0.25"/>
  <cols>
    <col min="1" max="1" width="4" style="7" customWidth="1"/>
    <col min="2" max="2" width="27.28515625" style="7" customWidth="1"/>
    <col min="3" max="3" width="34.85546875" style="7" customWidth="1"/>
    <col min="4" max="4" width="17.7109375" style="7" customWidth="1"/>
    <col min="5" max="5" width="16.28515625" style="7" bestFit="1" customWidth="1"/>
    <col min="6" max="6" width="14.85546875" style="6" customWidth="1"/>
    <col min="7" max="16384" width="9.140625" style="6"/>
  </cols>
  <sheetData>
    <row r="1" spans="1:13" x14ac:dyDescent="0.25">
      <c r="E1" s="7" t="s">
        <v>0</v>
      </c>
    </row>
    <row r="2" spans="1:13" ht="15.75" customHeight="1" x14ac:dyDescent="0.25"/>
    <row r="3" spans="1:13" ht="42.75" customHeight="1" x14ac:dyDescent="0.25">
      <c r="A3" s="42" t="s">
        <v>33</v>
      </c>
      <c r="B3" s="42"/>
      <c r="C3" s="42"/>
      <c r="D3" s="42"/>
      <c r="E3" s="42"/>
      <c r="F3" s="7"/>
      <c r="G3" s="7"/>
      <c r="H3" s="7"/>
      <c r="I3" s="7"/>
      <c r="J3" s="7"/>
      <c r="K3" s="7"/>
      <c r="L3" s="7"/>
      <c r="M3" s="7"/>
    </row>
    <row r="4" spans="1:13" ht="18.75" customHeight="1" x14ac:dyDescent="0.25">
      <c r="A4" s="43" t="s">
        <v>24</v>
      </c>
      <c r="B4" s="43"/>
      <c r="C4" s="43"/>
      <c r="D4" s="43"/>
      <c r="E4" s="43"/>
    </row>
    <row r="5" spans="1:13" x14ac:dyDescent="0.25">
      <c r="A5" s="13"/>
      <c r="B5" s="13"/>
      <c r="C5" s="13"/>
      <c r="D5" s="13"/>
      <c r="E5" s="12" t="s">
        <v>14</v>
      </c>
      <c r="F5" s="7"/>
      <c r="G5" s="7"/>
      <c r="H5" s="7"/>
      <c r="I5" s="7"/>
      <c r="J5" s="7"/>
      <c r="K5" s="7"/>
    </row>
    <row r="6" spans="1:13" ht="45" x14ac:dyDescent="0.25">
      <c r="A6" s="11" t="s">
        <v>1</v>
      </c>
      <c r="B6" s="11" t="s">
        <v>2</v>
      </c>
      <c r="C6" s="11" t="s">
        <v>5</v>
      </c>
      <c r="D6" s="11" t="s">
        <v>12</v>
      </c>
      <c r="E6" s="11" t="s">
        <v>13</v>
      </c>
    </row>
    <row r="7" spans="1:13" ht="45" x14ac:dyDescent="0.25">
      <c r="A7" s="44" t="s">
        <v>4</v>
      </c>
      <c r="B7" s="44" t="s">
        <v>15</v>
      </c>
      <c r="C7" s="11" t="s">
        <v>16</v>
      </c>
      <c r="D7" s="22">
        <v>144180.6</v>
      </c>
      <c r="E7" s="45">
        <f>((D7-D8)/D7)*100%</f>
        <v>0.25162164674026882</v>
      </c>
    </row>
    <row r="8" spans="1:13" ht="60" x14ac:dyDescent="0.25">
      <c r="A8" s="44"/>
      <c r="B8" s="44"/>
      <c r="C8" s="11" t="s">
        <v>3</v>
      </c>
      <c r="D8" s="22">
        <v>107901.64</v>
      </c>
      <c r="E8" s="45"/>
    </row>
    <row r="9" spans="1:13" ht="45" customHeight="1" x14ac:dyDescent="0.25">
      <c r="A9" s="40" t="s">
        <v>6</v>
      </c>
      <c r="B9" s="40" t="s">
        <v>17</v>
      </c>
      <c r="C9" s="10" t="s">
        <v>25</v>
      </c>
      <c r="D9" s="22">
        <v>107901.64</v>
      </c>
      <c r="E9" s="41">
        <v>75.23</v>
      </c>
      <c r="F9" s="8"/>
    </row>
    <row r="10" spans="1:13" ht="75" x14ac:dyDescent="0.25">
      <c r="A10" s="40"/>
      <c r="B10" s="40"/>
      <c r="C10" s="10" t="s">
        <v>26</v>
      </c>
      <c r="D10" s="23">
        <v>143421.13</v>
      </c>
      <c r="E10" s="41"/>
      <c r="F10" s="8"/>
    </row>
    <row r="11" spans="1:13" ht="47.25" customHeight="1" x14ac:dyDescent="0.25">
      <c r="A11" s="46" t="s">
        <v>18</v>
      </c>
      <c r="B11" s="46" t="s">
        <v>21</v>
      </c>
      <c r="C11" s="10" t="s">
        <v>19</v>
      </c>
      <c r="D11" s="11">
        <v>35</v>
      </c>
      <c r="E11" s="41">
        <v>43.21</v>
      </c>
      <c r="F11" s="8"/>
    </row>
    <row r="12" spans="1:13" ht="60" x14ac:dyDescent="0.25">
      <c r="A12" s="47"/>
      <c r="B12" s="47"/>
      <c r="C12" s="10" t="s">
        <v>20</v>
      </c>
      <c r="D12" s="11">
        <v>81</v>
      </c>
      <c r="E12" s="41"/>
      <c r="F12" s="8"/>
    </row>
    <row r="13" spans="1:13" ht="45" x14ac:dyDescent="0.25">
      <c r="A13" s="40" t="s">
        <v>10</v>
      </c>
      <c r="B13" s="40" t="s">
        <v>9</v>
      </c>
      <c r="C13" s="10" t="s">
        <v>7</v>
      </c>
      <c r="D13" s="11">
        <v>206</v>
      </c>
      <c r="E13" s="41">
        <v>2</v>
      </c>
      <c r="F13" s="8"/>
    </row>
    <row r="14" spans="1:13" ht="45" x14ac:dyDescent="0.25">
      <c r="A14" s="40"/>
      <c r="B14" s="40"/>
      <c r="C14" s="10" t="s">
        <v>8</v>
      </c>
      <c r="D14" s="11">
        <v>87</v>
      </c>
      <c r="E14" s="41"/>
      <c r="F14" s="8"/>
    </row>
    <row r="15" spans="1:13" ht="75" x14ac:dyDescent="0.25">
      <c r="A15" s="46" t="s">
        <v>11</v>
      </c>
      <c r="B15" s="46" t="s">
        <v>23</v>
      </c>
      <c r="C15" s="10" t="s">
        <v>32</v>
      </c>
      <c r="D15" s="11">
        <v>3</v>
      </c>
      <c r="E15" s="50">
        <v>0.78</v>
      </c>
      <c r="F15" s="8"/>
    </row>
    <row r="16" spans="1:13" ht="90" x14ac:dyDescent="0.25">
      <c r="A16" s="49"/>
      <c r="B16" s="49"/>
      <c r="C16" s="10" t="s">
        <v>29</v>
      </c>
      <c r="D16" s="24">
        <v>1</v>
      </c>
      <c r="E16" s="51"/>
      <c r="F16" s="8"/>
    </row>
    <row r="17" spans="1:6" ht="83.25" customHeight="1" x14ac:dyDescent="0.25">
      <c r="A17" s="47"/>
      <c r="B17" s="47"/>
      <c r="C17" s="10" t="s">
        <v>27</v>
      </c>
      <c r="D17" s="11">
        <v>515</v>
      </c>
      <c r="E17" s="52"/>
      <c r="F17" s="8"/>
    </row>
    <row r="18" spans="1:6" ht="60" x14ac:dyDescent="0.25">
      <c r="A18" s="40" t="s">
        <v>22</v>
      </c>
      <c r="B18" s="40" t="s">
        <v>28</v>
      </c>
      <c r="C18" s="10" t="s">
        <v>30</v>
      </c>
      <c r="D18" s="25">
        <v>0</v>
      </c>
      <c r="E18" s="40">
        <v>0</v>
      </c>
      <c r="F18" s="8"/>
    </row>
    <row r="19" spans="1:6" ht="78" customHeight="1" x14ac:dyDescent="0.25">
      <c r="A19" s="40"/>
      <c r="B19" s="40"/>
      <c r="C19" s="10" t="s">
        <v>31</v>
      </c>
      <c r="D19" s="25">
        <v>0</v>
      </c>
      <c r="E19" s="40"/>
      <c r="F19" s="8"/>
    </row>
    <row r="20" spans="1:6" x14ac:dyDescent="0.25">
      <c r="A20" s="48"/>
      <c r="B20" s="48"/>
      <c r="C20" s="48"/>
      <c r="D20" s="48"/>
      <c r="E20" s="48"/>
      <c r="F20" s="8"/>
    </row>
    <row r="21" spans="1:6" x14ac:dyDescent="0.25">
      <c r="A21" s="9"/>
      <c r="B21" s="9"/>
      <c r="C21" s="9"/>
      <c r="D21" s="9"/>
      <c r="E21" s="9"/>
      <c r="F21" s="8"/>
    </row>
    <row r="22" spans="1:6" x14ac:dyDescent="0.25">
      <c r="A22" s="9"/>
      <c r="B22" s="9"/>
      <c r="C22" s="9"/>
      <c r="D22" s="9"/>
      <c r="E22" s="9"/>
      <c r="F22" s="8"/>
    </row>
  </sheetData>
  <mergeCells count="21">
    <mergeCell ref="A20:E20"/>
    <mergeCell ref="A13:A14"/>
    <mergeCell ref="B13:B14"/>
    <mergeCell ref="E13:E14"/>
    <mergeCell ref="A15:A17"/>
    <mergeCell ref="B15:B17"/>
    <mergeCell ref="E15:E17"/>
    <mergeCell ref="A11:A12"/>
    <mergeCell ref="B11:B12"/>
    <mergeCell ref="E11:E12"/>
    <mergeCell ref="A18:A19"/>
    <mergeCell ref="B18:B19"/>
    <mergeCell ref="E18:E19"/>
    <mergeCell ref="A9:A10"/>
    <mergeCell ref="B9:B10"/>
    <mergeCell ref="E9:E10"/>
    <mergeCell ref="A3:E3"/>
    <mergeCell ref="A4:E4"/>
    <mergeCell ref="A7:A8"/>
    <mergeCell ref="B7:B8"/>
    <mergeCell ref="E7:E8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871D-F4D8-4102-80E0-CA683F4BAD80}">
  <sheetPr>
    <pageSetUpPr fitToPage="1"/>
  </sheetPr>
  <dimension ref="A1:M20"/>
  <sheetViews>
    <sheetView workbookViewId="0">
      <selection activeCell="D7" sqref="D7"/>
    </sheetView>
  </sheetViews>
  <sheetFormatPr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4.855468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40.5" customHeight="1" x14ac:dyDescent="0.25">
      <c r="A3" s="38" t="s">
        <v>33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25">
      <c r="A4" s="39" t="s">
        <v>34</v>
      </c>
      <c r="B4" s="39"/>
      <c r="C4" s="39"/>
      <c r="D4" s="39"/>
      <c r="E4" s="39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45" x14ac:dyDescent="0.25">
      <c r="A7" s="30" t="s">
        <v>4</v>
      </c>
      <c r="B7" s="30" t="s">
        <v>15</v>
      </c>
      <c r="C7" s="3" t="s">
        <v>16</v>
      </c>
      <c r="D7" s="18">
        <v>58643</v>
      </c>
      <c r="E7" s="37">
        <v>22.2</v>
      </c>
    </row>
    <row r="8" spans="1:13" ht="60" x14ac:dyDescent="0.25">
      <c r="A8" s="30"/>
      <c r="B8" s="30"/>
      <c r="C8" s="3" t="s">
        <v>3</v>
      </c>
      <c r="D8" s="18">
        <v>45566</v>
      </c>
      <c r="E8" s="37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45566</v>
      </c>
      <c r="E9" s="37">
        <v>52.56</v>
      </c>
    </row>
    <row r="10" spans="1:13" ht="75" x14ac:dyDescent="0.25">
      <c r="A10" s="30"/>
      <c r="B10" s="30"/>
      <c r="C10" s="3" t="s">
        <v>26</v>
      </c>
      <c r="D10" s="19">
        <v>86769</v>
      </c>
      <c r="E10" s="37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3">
        <v>59</v>
      </c>
      <c r="E11" s="37">
        <v>35.32</v>
      </c>
    </row>
    <row r="12" spans="1:13" ht="60" x14ac:dyDescent="0.25">
      <c r="A12" s="33"/>
      <c r="B12" s="33"/>
      <c r="C12" s="3" t="s">
        <v>20</v>
      </c>
      <c r="D12" s="3">
        <v>167</v>
      </c>
      <c r="E12" s="37"/>
    </row>
    <row r="13" spans="1:13" ht="45" x14ac:dyDescent="0.25">
      <c r="A13" s="30" t="s">
        <v>10</v>
      </c>
      <c r="B13" s="30" t="s">
        <v>9</v>
      </c>
      <c r="C13" s="3" t="s">
        <v>7</v>
      </c>
      <c r="D13" s="3">
        <v>428</v>
      </c>
      <c r="E13" s="37">
        <v>2.1800000000000002</v>
      </c>
    </row>
    <row r="14" spans="1:13" ht="45" x14ac:dyDescent="0.25">
      <c r="A14" s="30"/>
      <c r="B14" s="30"/>
      <c r="C14" s="3" t="s">
        <v>8</v>
      </c>
      <c r="D14" s="3">
        <v>196</v>
      </c>
      <c r="E14" s="37"/>
    </row>
    <row r="15" spans="1:13" ht="75" x14ac:dyDescent="0.25">
      <c r="A15" s="31" t="s">
        <v>11</v>
      </c>
      <c r="B15" s="31" t="s">
        <v>23</v>
      </c>
      <c r="C15" s="3" t="s">
        <v>32</v>
      </c>
      <c r="D15" s="3">
        <v>1</v>
      </c>
      <c r="E15" s="34">
        <v>0.4</v>
      </c>
    </row>
    <row r="16" spans="1:13" ht="90" x14ac:dyDescent="0.25">
      <c r="A16" s="32"/>
      <c r="B16" s="32"/>
      <c r="C16" s="3" t="s">
        <v>29</v>
      </c>
      <c r="D16" s="20">
        <v>1</v>
      </c>
      <c r="E16" s="35"/>
    </row>
    <row r="17" spans="1:5" ht="83.25" customHeight="1" x14ac:dyDescent="0.25">
      <c r="A17" s="33"/>
      <c r="B17" s="33"/>
      <c r="C17" s="3" t="s">
        <v>27</v>
      </c>
      <c r="D17" s="3">
        <v>499</v>
      </c>
      <c r="E17" s="36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0</v>
      </c>
      <c r="E18" s="30">
        <v>0</v>
      </c>
    </row>
    <row r="19" spans="1:5" ht="78" customHeight="1" x14ac:dyDescent="0.25">
      <c r="A19" s="30"/>
      <c r="B19" s="30"/>
      <c r="C19" s="3" t="s">
        <v>31</v>
      </c>
      <c r="D19" s="21">
        <v>0</v>
      </c>
      <c r="E19" s="30"/>
    </row>
    <row r="20" spans="1:5" x14ac:dyDescent="0.25">
      <c r="A20" s="29"/>
      <c r="B20" s="29"/>
      <c r="C20" s="29"/>
      <c r="D20" s="29"/>
      <c r="E20" s="29"/>
    </row>
  </sheetData>
  <mergeCells count="21">
    <mergeCell ref="A7:A8"/>
    <mergeCell ref="B7:B8"/>
    <mergeCell ref="A3:E3"/>
    <mergeCell ref="E7:E8"/>
    <mergeCell ref="A4:E4"/>
    <mergeCell ref="B9:B10"/>
    <mergeCell ref="A9:A10"/>
    <mergeCell ref="E9:E10"/>
    <mergeCell ref="A13:A14"/>
    <mergeCell ref="B13:B14"/>
    <mergeCell ref="E13:E14"/>
    <mergeCell ref="A11:A12"/>
    <mergeCell ref="B11:B12"/>
    <mergeCell ref="E11:E12"/>
    <mergeCell ref="A20:E20"/>
    <mergeCell ref="A18:A19"/>
    <mergeCell ref="B18:B19"/>
    <mergeCell ref="E18:E19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B75B-D2D4-4BED-93FB-33247F5CCEA9}">
  <sheetPr>
    <pageSetUpPr fitToPage="1"/>
  </sheetPr>
  <dimension ref="A1:M20"/>
  <sheetViews>
    <sheetView workbookViewId="0">
      <selection activeCell="I11" sqref="I11"/>
    </sheetView>
  </sheetViews>
  <sheetFormatPr defaultRowHeight="15" x14ac:dyDescent="0.25"/>
  <cols>
    <col min="1" max="1" width="4" style="7" customWidth="1"/>
    <col min="2" max="2" width="27.28515625" style="7" customWidth="1"/>
    <col min="3" max="3" width="34.85546875" style="7" customWidth="1"/>
    <col min="4" max="4" width="17.7109375" style="7" customWidth="1"/>
    <col min="5" max="5" width="16.28515625" style="7" bestFit="1" customWidth="1"/>
    <col min="6" max="6" width="14.85546875" style="6" customWidth="1"/>
    <col min="7" max="16384" width="9.140625" style="6"/>
  </cols>
  <sheetData>
    <row r="1" spans="1:13" x14ac:dyDescent="0.25">
      <c r="E1" s="7" t="s">
        <v>0</v>
      </c>
    </row>
    <row r="2" spans="1:13" ht="15.75" customHeight="1" x14ac:dyDescent="0.25"/>
    <row r="3" spans="1:13" ht="40.5" customHeight="1" x14ac:dyDescent="0.25">
      <c r="A3" s="42" t="s">
        <v>33</v>
      </c>
      <c r="B3" s="42"/>
      <c r="C3" s="42"/>
      <c r="D3" s="42"/>
      <c r="E3" s="42"/>
      <c r="F3" s="7"/>
      <c r="G3" s="7"/>
      <c r="H3" s="7"/>
      <c r="I3" s="7"/>
      <c r="J3" s="7"/>
      <c r="K3" s="7"/>
      <c r="L3" s="7"/>
      <c r="M3" s="7"/>
    </row>
    <row r="4" spans="1:13" ht="18.75" customHeight="1" x14ac:dyDescent="0.25">
      <c r="A4" s="43" t="s">
        <v>24</v>
      </c>
      <c r="B4" s="43"/>
      <c r="C4" s="43"/>
      <c r="D4" s="43"/>
      <c r="E4" s="43"/>
    </row>
    <row r="5" spans="1:13" x14ac:dyDescent="0.25">
      <c r="A5" s="13"/>
      <c r="B5" s="13"/>
      <c r="C5" s="13"/>
      <c r="D5" s="13"/>
      <c r="E5" s="12" t="s">
        <v>14</v>
      </c>
      <c r="F5" s="7"/>
      <c r="G5" s="7"/>
      <c r="H5" s="7"/>
      <c r="I5" s="7"/>
      <c r="J5" s="7"/>
      <c r="K5" s="7"/>
    </row>
    <row r="6" spans="1:13" ht="45" x14ac:dyDescent="0.25">
      <c r="A6" s="11" t="s">
        <v>1</v>
      </c>
      <c r="B6" s="11" t="s">
        <v>2</v>
      </c>
      <c r="C6" s="11" t="s">
        <v>5</v>
      </c>
      <c r="D6" s="11" t="s">
        <v>12</v>
      </c>
      <c r="E6" s="11" t="s">
        <v>13</v>
      </c>
    </row>
    <row r="7" spans="1:13" ht="45" x14ac:dyDescent="0.25">
      <c r="A7" s="44" t="s">
        <v>4</v>
      </c>
      <c r="B7" s="44" t="s">
        <v>15</v>
      </c>
      <c r="C7" s="11" t="s">
        <v>16</v>
      </c>
      <c r="D7" s="22">
        <v>24825.10989</v>
      </c>
      <c r="E7" s="45">
        <f>((D7-D8)/D7)*100%</f>
        <v>7.2678513730438044E-2</v>
      </c>
    </row>
    <row r="8" spans="1:13" ht="60" x14ac:dyDescent="0.25">
      <c r="A8" s="44"/>
      <c r="B8" s="44"/>
      <c r="C8" s="11" t="s">
        <v>3</v>
      </c>
      <c r="D8" s="22">
        <v>23020.857800000002</v>
      </c>
      <c r="E8" s="45"/>
    </row>
    <row r="9" spans="1:13" ht="45" customHeight="1" x14ac:dyDescent="0.25">
      <c r="A9" s="44" t="s">
        <v>6</v>
      </c>
      <c r="B9" s="44" t="s">
        <v>17</v>
      </c>
      <c r="C9" s="11" t="s">
        <v>25</v>
      </c>
      <c r="D9" s="22">
        <v>23020.857800000002</v>
      </c>
      <c r="E9" s="45">
        <f>(D9/D10)*100%</f>
        <v>0.60550900047107614</v>
      </c>
    </row>
    <row r="10" spans="1:13" ht="75" x14ac:dyDescent="0.25">
      <c r="A10" s="44"/>
      <c r="B10" s="44"/>
      <c r="C10" s="11" t="s">
        <v>26</v>
      </c>
      <c r="D10" s="23">
        <v>38019.018349999998</v>
      </c>
      <c r="E10" s="45"/>
    </row>
    <row r="11" spans="1:13" ht="47.25" customHeight="1" x14ac:dyDescent="0.25">
      <c r="A11" s="53" t="s">
        <v>18</v>
      </c>
      <c r="B11" s="53" t="s">
        <v>21</v>
      </c>
      <c r="C11" s="11" t="s">
        <v>19</v>
      </c>
      <c r="D11" s="11">
        <v>15</v>
      </c>
      <c r="E11" s="45">
        <f>(D11/D12)*100%</f>
        <v>0.34883720930232559</v>
      </c>
    </row>
    <row r="12" spans="1:13" ht="60" x14ac:dyDescent="0.25">
      <c r="A12" s="54"/>
      <c r="B12" s="54"/>
      <c r="C12" s="11" t="s">
        <v>20</v>
      </c>
      <c r="D12" s="11">
        <v>43</v>
      </c>
      <c r="E12" s="45"/>
    </row>
    <row r="13" spans="1:13" ht="45" x14ac:dyDescent="0.25">
      <c r="A13" s="44" t="s">
        <v>10</v>
      </c>
      <c r="B13" s="44" t="s">
        <v>9</v>
      </c>
      <c r="C13" s="11" t="s">
        <v>7</v>
      </c>
      <c r="D13" s="11">
        <v>191</v>
      </c>
      <c r="E13" s="45">
        <f>D13/D14</f>
        <v>1.7207207207207207</v>
      </c>
    </row>
    <row r="14" spans="1:13" ht="45" x14ac:dyDescent="0.25">
      <c r="A14" s="44"/>
      <c r="B14" s="44"/>
      <c r="C14" s="11" t="s">
        <v>8</v>
      </c>
      <c r="D14" s="11">
        <v>111</v>
      </c>
      <c r="E14" s="45"/>
    </row>
    <row r="15" spans="1:13" ht="75" x14ac:dyDescent="0.25">
      <c r="A15" s="53" t="s">
        <v>11</v>
      </c>
      <c r="B15" s="53" t="s">
        <v>23</v>
      </c>
      <c r="C15" s="11" t="s">
        <v>32</v>
      </c>
      <c r="D15" s="11">
        <v>0</v>
      </c>
      <c r="E15" s="57">
        <v>0</v>
      </c>
    </row>
    <row r="16" spans="1:13" ht="90" x14ac:dyDescent="0.25">
      <c r="A16" s="56"/>
      <c r="B16" s="56"/>
      <c r="C16" s="11" t="s">
        <v>29</v>
      </c>
      <c r="D16" s="24">
        <v>0</v>
      </c>
      <c r="E16" s="58"/>
    </row>
    <row r="17" spans="1:5" ht="83.25" customHeight="1" x14ac:dyDescent="0.25">
      <c r="A17" s="54"/>
      <c r="B17" s="54"/>
      <c r="C17" s="11" t="s">
        <v>27</v>
      </c>
      <c r="D17" s="11">
        <v>139</v>
      </c>
      <c r="E17" s="59"/>
    </row>
    <row r="18" spans="1:5" ht="60" x14ac:dyDescent="0.25">
      <c r="A18" s="44" t="s">
        <v>22</v>
      </c>
      <c r="B18" s="44" t="s">
        <v>28</v>
      </c>
      <c r="C18" s="11" t="s">
        <v>30</v>
      </c>
      <c r="D18" s="25">
        <v>0</v>
      </c>
      <c r="E18" s="44">
        <v>0</v>
      </c>
    </row>
    <row r="19" spans="1:5" ht="78" customHeight="1" x14ac:dyDescent="0.25">
      <c r="A19" s="44"/>
      <c r="B19" s="44"/>
      <c r="C19" s="11" t="s">
        <v>31</v>
      </c>
      <c r="D19" s="25">
        <v>0</v>
      </c>
      <c r="E19" s="44"/>
    </row>
    <row r="20" spans="1:5" x14ac:dyDescent="0.25">
      <c r="A20" s="55"/>
      <c r="B20" s="55"/>
      <c r="C20" s="55"/>
      <c r="D20" s="55"/>
      <c r="E20" s="55"/>
    </row>
  </sheetData>
  <mergeCells count="21">
    <mergeCell ref="A20:E20"/>
    <mergeCell ref="A13:A14"/>
    <mergeCell ref="B13:B14"/>
    <mergeCell ref="E13:E14"/>
    <mergeCell ref="A15:A17"/>
    <mergeCell ref="B15:B17"/>
    <mergeCell ref="E15:E17"/>
    <mergeCell ref="A11:A12"/>
    <mergeCell ref="B11:B12"/>
    <mergeCell ref="E11:E12"/>
    <mergeCell ref="A18:A19"/>
    <mergeCell ref="B18:B19"/>
    <mergeCell ref="E18:E19"/>
    <mergeCell ref="A9:A10"/>
    <mergeCell ref="B9:B10"/>
    <mergeCell ref="E9:E10"/>
    <mergeCell ref="A3:E3"/>
    <mergeCell ref="A4:E4"/>
    <mergeCell ref="A7:A8"/>
    <mergeCell ref="B7:B8"/>
    <mergeCell ref="E7:E8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D8F0-C97F-461A-988F-CAFE8017A33A}">
  <sheetPr>
    <pageSetUpPr fitToPage="1"/>
  </sheetPr>
  <dimension ref="A1:M20"/>
  <sheetViews>
    <sheetView workbookViewId="0">
      <selection activeCell="E9" sqref="E9:E10"/>
    </sheetView>
  </sheetViews>
  <sheetFormatPr defaultColWidth="9.140625"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4.855468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37.9" customHeight="1" x14ac:dyDescent="0.25">
      <c r="A3" s="64" t="s">
        <v>33</v>
      </c>
      <c r="B3" s="64"/>
      <c r="C3" s="64"/>
      <c r="D3" s="64"/>
      <c r="E3" s="64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3">
      <c r="A4" s="65" t="s">
        <v>35</v>
      </c>
      <c r="B4" s="65"/>
      <c r="C4" s="65"/>
      <c r="D4" s="65"/>
      <c r="E4" s="65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45" x14ac:dyDescent="0.25">
      <c r="A7" s="30" t="s">
        <v>4</v>
      </c>
      <c r="B7" s="30" t="s">
        <v>15</v>
      </c>
      <c r="C7" s="3" t="s">
        <v>16</v>
      </c>
      <c r="D7" s="18">
        <v>143982.24</v>
      </c>
      <c r="E7" s="60">
        <f>((D7-D8)/D7)*100</f>
        <v>16.224369061073084</v>
      </c>
    </row>
    <row r="8" spans="1:13" ht="60" x14ac:dyDescent="0.25">
      <c r="A8" s="30"/>
      <c r="B8" s="30"/>
      <c r="C8" s="3" t="s">
        <v>3</v>
      </c>
      <c r="D8" s="18">
        <v>120622.03</v>
      </c>
      <c r="E8" s="60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120662.03</v>
      </c>
      <c r="E9" s="60">
        <f>(D9/D10)*100</f>
        <v>66.549713001607401</v>
      </c>
    </row>
    <row r="10" spans="1:13" ht="75" x14ac:dyDescent="0.25">
      <c r="A10" s="30"/>
      <c r="B10" s="30"/>
      <c r="C10" s="3" t="s">
        <v>26</v>
      </c>
      <c r="D10" s="26">
        <v>181311.12</v>
      </c>
      <c r="E10" s="60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21">
        <v>26</v>
      </c>
      <c r="E11" s="60">
        <f>(D11/D12)*100</f>
        <v>32.5</v>
      </c>
    </row>
    <row r="12" spans="1:13" ht="60" x14ac:dyDescent="0.25">
      <c r="A12" s="33"/>
      <c r="B12" s="33"/>
      <c r="C12" s="3" t="s">
        <v>20</v>
      </c>
      <c r="D12" s="21">
        <v>80</v>
      </c>
      <c r="E12" s="60"/>
    </row>
    <row r="13" spans="1:13" ht="45" x14ac:dyDescent="0.25">
      <c r="A13" s="30" t="s">
        <v>10</v>
      </c>
      <c r="B13" s="30" t="s">
        <v>9</v>
      </c>
      <c r="C13" s="3" t="s">
        <v>7</v>
      </c>
      <c r="D13" s="21">
        <v>293</v>
      </c>
      <c r="E13" s="60">
        <f>D13/D14</f>
        <v>3.292134831460674</v>
      </c>
    </row>
    <row r="14" spans="1:13" ht="45" x14ac:dyDescent="0.25">
      <c r="A14" s="30"/>
      <c r="B14" s="30"/>
      <c r="C14" s="3" t="s">
        <v>8</v>
      </c>
      <c r="D14" s="21">
        <v>89</v>
      </c>
      <c r="E14" s="60"/>
    </row>
    <row r="15" spans="1:13" ht="75" x14ac:dyDescent="0.25">
      <c r="A15" s="31" t="s">
        <v>11</v>
      </c>
      <c r="B15" s="31" t="s">
        <v>23</v>
      </c>
      <c r="C15" s="3" t="s">
        <v>32</v>
      </c>
      <c r="D15" s="21">
        <v>1</v>
      </c>
      <c r="E15" s="61">
        <f>((D15+D16)/D17)*100</f>
        <v>0.21645021645021645</v>
      </c>
    </row>
    <row r="16" spans="1:13" ht="90" x14ac:dyDescent="0.25">
      <c r="A16" s="32"/>
      <c r="B16" s="32"/>
      <c r="C16" s="3" t="s">
        <v>29</v>
      </c>
      <c r="D16" s="27">
        <v>0</v>
      </c>
      <c r="E16" s="62"/>
    </row>
    <row r="17" spans="1:5" ht="45.6" customHeight="1" x14ac:dyDescent="0.25">
      <c r="A17" s="33"/>
      <c r="B17" s="33"/>
      <c r="C17" s="3" t="s">
        <v>27</v>
      </c>
      <c r="D17" s="21">
        <v>462</v>
      </c>
      <c r="E17" s="63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2</v>
      </c>
      <c r="E18" s="60">
        <f>(D18/D19)*100</f>
        <v>40</v>
      </c>
    </row>
    <row r="19" spans="1:5" ht="64.900000000000006" customHeight="1" x14ac:dyDescent="0.25">
      <c r="A19" s="30"/>
      <c r="B19" s="30"/>
      <c r="C19" s="3" t="s">
        <v>31</v>
      </c>
      <c r="D19" s="21">
        <v>5</v>
      </c>
      <c r="E19" s="60"/>
    </row>
    <row r="20" spans="1:5" x14ac:dyDescent="0.25">
      <c r="A20" s="29"/>
      <c r="B20" s="29"/>
      <c r="C20" s="29"/>
      <c r="D20" s="29"/>
      <c r="E20" s="29"/>
    </row>
  </sheetData>
  <mergeCells count="21">
    <mergeCell ref="A7:A8"/>
    <mergeCell ref="B7:B8"/>
    <mergeCell ref="A3:E3"/>
    <mergeCell ref="E7:E8"/>
    <mergeCell ref="A4:E4"/>
    <mergeCell ref="B9:B10"/>
    <mergeCell ref="A9:A10"/>
    <mergeCell ref="E9:E10"/>
    <mergeCell ref="A13:A14"/>
    <mergeCell ref="B13:B14"/>
    <mergeCell ref="E13:E14"/>
    <mergeCell ref="A11:A12"/>
    <mergeCell ref="B11:B12"/>
    <mergeCell ref="E11:E12"/>
    <mergeCell ref="A20:E20"/>
    <mergeCell ref="A18:A19"/>
    <mergeCell ref="B18:B19"/>
    <mergeCell ref="E18:E19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DB7A-4F69-42C1-855B-B90D37BDB937}">
  <sheetPr>
    <pageSetUpPr fitToPage="1"/>
  </sheetPr>
  <dimension ref="A1:M20"/>
  <sheetViews>
    <sheetView workbookViewId="0">
      <selection activeCell="D7" sqref="D7:D19"/>
    </sheetView>
  </sheetViews>
  <sheetFormatPr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4.855468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40.5" customHeight="1" x14ac:dyDescent="0.25">
      <c r="A3" s="38" t="s">
        <v>33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25">
      <c r="A4" s="39" t="s">
        <v>24</v>
      </c>
      <c r="B4" s="39"/>
      <c r="C4" s="39"/>
      <c r="D4" s="39"/>
      <c r="E4" s="39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45" x14ac:dyDescent="0.25">
      <c r="A7" s="30" t="s">
        <v>4</v>
      </c>
      <c r="B7" s="30" t="s">
        <v>15</v>
      </c>
      <c r="C7" s="3" t="s">
        <v>16</v>
      </c>
      <c r="D7" s="18">
        <v>87197.092430000004</v>
      </c>
      <c r="E7" s="37">
        <v>24.75</v>
      </c>
    </row>
    <row r="8" spans="1:13" ht="60" x14ac:dyDescent="0.25">
      <c r="A8" s="30"/>
      <c r="B8" s="30"/>
      <c r="C8" s="3" t="s">
        <v>3</v>
      </c>
      <c r="D8" s="18">
        <v>65615.577000000005</v>
      </c>
      <c r="E8" s="37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65615.58</v>
      </c>
      <c r="E9" s="37">
        <v>66.424099999999996</v>
      </c>
    </row>
    <row r="10" spans="1:13" ht="75" x14ac:dyDescent="0.25">
      <c r="A10" s="30"/>
      <c r="B10" s="30"/>
      <c r="C10" s="3" t="s">
        <v>26</v>
      </c>
      <c r="D10" s="19">
        <v>98357.929759999999</v>
      </c>
      <c r="E10" s="37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3">
        <v>9</v>
      </c>
      <c r="E11" s="37">
        <v>30</v>
      </c>
    </row>
    <row r="12" spans="1:13" ht="60" x14ac:dyDescent="0.25">
      <c r="A12" s="33"/>
      <c r="B12" s="33"/>
      <c r="C12" s="3" t="s">
        <v>20</v>
      </c>
      <c r="D12" s="3">
        <v>30</v>
      </c>
      <c r="E12" s="37"/>
    </row>
    <row r="13" spans="1:13" ht="45" x14ac:dyDescent="0.25">
      <c r="A13" s="30" t="s">
        <v>10</v>
      </c>
      <c r="B13" s="30" t="s">
        <v>9</v>
      </c>
      <c r="C13" s="3" t="s">
        <v>7</v>
      </c>
      <c r="D13" s="3">
        <v>107</v>
      </c>
      <c r="E13" s="37">
        <v>3.05</v>
      </c>
    </row>
    <row r="14" spans="1:13" ht="45" x14ac:dyDescent="0.25">
      <c r="A14" s="30"/>
      <c r="B14" s="30"/>
      <c r="C14" s="3" t="s">
        <v>8</v>
      </c>
      <c r="D14" s="3">
        <v>35</v>
      </c>
      <c r="E14" s="37"/>
    </row>
    <row r="15" spans="1:13" ht="75" x14ac:dyDescent="0.25">
      <c r="A15" s="31" t="s">
        <v>11</v>
      </c>
      <c r="B15" s="31" t="s">
        <v>23</v>
      </c>
      <c r="C15" s="3" t="s">
        <v>32</v>
      </c>
      <c r="D15" s="3">
        <v>0</v>
      </c>
      <c r="E15" s="34">
        <v>0</v>
      </c>
    </row>
    <row r="16" spans="1:13" ht="90" x14ac:dyDescent="0.25">
      <c r="A16" s="32"/>
      <c r="B16" s="32"/>
      <c r="C16" s="3" t="s">
        <v>29</v>
      </c>
      <c r="D16" s="20">
        <v>0</v>
      </c>
      <c r="E16" s="35"/>
    </row>
    <row r="17" spans="1:5" ht="83.25" customHeight="1" x14ac:dyDescent="0.25">
      <c r="A17" s="33"/>
      <c r="B17" s="33"/>
      <c r="C17" s="3" t="s">
        <v>27</v>
      </c>
      <c r="D17" s="3">
        <v>312</v>
      </c>
      <c r="E17" s="36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0</v>
      </c>
      <c r="E18" s="30">
        <v>0</v>
      </c>
    </row>
    <row r="19" spans="1:5" ht="78" customHeight="1" x14ac:dyDescent="0.25">
      <c r="A19" s="30"/>
      <c r="B19" s="30"/>
      <c r="C19" s="3" t="s">
        <v>31</v>
      </c>
      <c r="D19" s="21">
        <v>0</v>
      </c>
      <c r="E19" s="30"/>
    </row>
    <row r="20" spans="1:5" x14ac:dyDescent="0.25">
      <c r="A20" s="29"/>
      <c r="B20" s="29"/>
      <c r="C20" s="29"/>
      <c r="D20" s="29"/>
      <c r="E20" s="29"/>
    </row>
  </sheetData>
  <mergeCells count="21">
    <mergeCell ref="A7:A8"/>
    <mergeCell ref="B7:B8"/>
    <mergeCell ref="A3:E3"/>
    <mergeCell ref="E7:E8"/>
    <mergeCell ref="A4:E4"/>
    <mergeCell ref="B9:B10"/>
    <mergeCell ref="A9:A10"/>
    <mergeCell ref="E9:E10"/>
    <mergeCell ref="A13:A14"/>
    <mergeCell ref="B13:B14"/>
    <mergeCell ref="E13:E14"/>
    <mergeCell ref="A11:A12"/>
    <mergeCell ref="B11:B12"/>
    <mergeCell ref="E11:E12"/>
    <mergeCell ref="A20:E20"/>
    <mergeCell ref="A18:A19"/>
    <mergeCell ref="B18:B19"/>
    <mergeCell ref="E18:E19"/>
    <mergeCell ref="A15:A17"/>
    <mergeCell ref="B15:B17"/>
    <mergeCell ref="E15:E17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55D0-BAE0-4461-BCB1-DD14A32D3869}">
  <sheetPr>
    <pageSetUpPr fitToPage="1"/>
  </sheetPr>
  <dimension ref="A1:M20"/>
  <sheetViews>
    <sheetView zoomScaleNormal="100" workbookViewId="0">
      <selection activeCell="D7" sqref="D7:D19"/>
    </sheetView>
  </sheetViews>
  <sheetFormatPr defaultRowHeight="15" x14ac:dyDescent="0.25"/>
  <cols>
    <col min="1" max="1" width="4" style="1" customWidth="1"/>
    <col min="2" max="2" width="27.28515625" style="1" customWidth="1"/>
    <col min="3" max="3" width="34.85546875" style="1" customWidth="1"/>
    <col min="4" max="4" width="17.7109375" style="1" customWidth="1"/>
    <col min="5" max="5" width="16.28515625" style="1" bestFit="1" customWidth="1"/>
    <col min="6" max="6" width="14.85546875" style="5" customWidth="1"/>
    <col min="7" max="16384" width="9.140625" style="5"/>
  </cols>
  <sheetData>
    <row r="1" spans="1:13" x14ac:dyDescent="0.25">
      <c r="E1" s="1" t="s">
        <v>0</v>
      </c>
    </row>
    <row r="2" spans="1:13" ht="15.75" customHeight="1" x14ac:dyDescent="0.25"/>
    <row r="3" spans="1:13" ht="40.5" customHeight="1" x14ac:dyDescent="0.25">
      <c r="A3" s="38" t="s">
        <v>33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</row>
    <row r="4" spans="1:13" ht="18.75" customHeight="1" x14ac:dyDescent="0.25">
      <c r="A4" s="39" t="s">
        <v>24</v>
      </c>
      <c r="B4" s="39"/>
      <c r="C4" s="39"/>
      <c r="D4" s="39"/>
      <c r="E4" s="39"/>
    </row>
    <row r="5" spans="1:13" x14ac:dyDescent="0.25">
      <c r="A5" s="2"/>
      <c r="B5" s="2"/>
      <c r="C5" s="2"/>
      <c r="D5" s="2"/>
      <c r="E5" s="4" t="s">
        <v>14</v>
      </c>
      <c r="F5" s="1"/>
      <c r="G5" s="1"/>
      <c r="H5" s="1"/>
      <c r="I5" s="1"/>
      <c r="J5" s="1"/>
      <c r="K5" s="1"/>
    </row>
    <row r="6" spans="1:13" ht="45" x14ac:dyDescent="0.25">
      <c r="A6" s="3" t="s">
        <v>1</v>
      </c>
      <c r="B6" s="3" t="s">
        <v>2</v>
      </c>
      <c r="C6" s="3" t="s">
        <v>5</v>
      </c>
      <c r="D6" s="3" t="s">
        <v>12</v>
      </c>
      <c r="E6" s="3" t="s">
        <v>13</v>
      </c>
    </row>
    <row r="7" spans="1:13" ht="45" x14ac:dyDescent="0.25">
      <c r="A7" s="30" t="s">
        <v>4</v>
      </c>
      <c r="B7" s="30" t="s">
        <v>15</v>
      </c>
      <c r="C7" s="3" t="s">
        <v>16</v>
      </c>
      <c r="D7" s="18">
        <v>87814</v>
      </c>
      <c r="E7" s="37">
        <f>((D7-D8)/D7)*100%</f>
        <v>9.9414671920194958E-2</v>
      </c>
    </row>
    <row r="8" spans="1:13" ht="60" x14ac:dyDescent="0.25">
      <c r="A8" s="30"/>
      <c r="B8" s="30"/>
      <c r="C8" s="3" t="s">
        <v>3</v>
      </c>
      <c r="D8" s="18">
        <v>79084</v>
      </c>
      <c r="E8" s="37"/>
    </row>
    <row r="9" spans="1:13" ht="45" customHeight="1" x14ac:dyDescent="0.25">
      <c r="A9" s="30" t="s">
        <v>6</v>
      </c>
      <c r="B9" s="30" t="s">
        <v>17</v>
      </c>
      <c r="C9" s="3" t="s">
        <v>25</v>
      </c>
      <c r="D9" s="18">
        <v>79084</v>
      </c>
      <c r="E9" s="37">
        <f>(D9/D10)*100%</f>
        <v>1.7053889116511762</v>
      </c>
    </row>
    <row r="10" spans="1:13" ht="75" x14ac:dyDescent="0.25">
      <c r="A10" s="30"/>
      <c r="B10" s="30"/>
      <c r="C10" s="3" t="s">
        <v>26</v>
      </c>
      <c r="D10" s="19">
        <v>46373</v>
      </c>
      <c r="E10" s="37"/>
    </row>
    <row r="11" spans="1:13" ht="47.25" customHeight="1" x14ac:dyDescent="0.25">
      <c r="A11" s="31" t="s">
        <v>18</v>
      </c>
      <c r="B11" s="31" t="s">
        <v>21</v>
      </c>
      <c r="C11" s="3" t="s">
        <v>19</v>
      </c>
      <c r="D11" s="3">
        <v>58</v>
      </c>
      <c r="E11" s="37">
        <f>(D11/D12)*100%</f>
        <v>0.53703703703703709</v>
      </c>
    </row>
    <row r="12" spans="1:13" ht="60" x14ac:dyDescent="0.25">
      <c r="A12" s="33"/>
      <c r="B12" s="33"/>
      <c r="C12" s="3" t="s">
        <v>20</v>
      </c>
      <c r="D12" s="3">
        <v>108</v>
      </c>
      <c r="E12" s="37"/>
    </row>
    <row r="13" spans="1:13" ht="45" x14ac:dyDescent="0.25">
      <c r="A13" s="30" t="s">
        <v>10</v>
      </c>
      <c r="B13" s="30" t="s">
        <v>9</v>
      </c>
      <c r="C13" s="3" t="s">
        <v>7</v>
      </c>
      <c r="D13" s="3">
        <v>287</v>
      </c>
      <c r="E13" s="37">
        <f>D13/D14</f>
        <v>2.1578947368421053</v>
      </c>
    </row>
    <row r="14" spans="1:13" ht="45" x14ac:dyDescent="0.25">
      <c r="A14" s="30"/>
      <c r="B14" s="30"/>
      <c r="C14" s="3" t="s">
        <v>8</v>
      </c>
      <c r="D14" s="3">
        <v>133</v>
      </c>
      <c r="E14" s="37"/>
    </row>
    <row r="15" spans="1:13" ht="75" x14ac:dyDescent="0.25">
      <c r="A15" s="31" t="s">
        <v>11</v>
      </c>
      <c r="B15" s="31" t="s">
        <v>23</v>
      </c>
      <c r="C15" s="3" t="s">
        <v>32</v>
      </c>
      <c r="D15" s="3">
        <v>21</v>
      </c>
      <c r="E15" s="34">
        <f>((D15+D16)/D17)*100</f>
        <v>19.626168224299064</v>
      </c>
    </row>
    <row r="16" spans="1:13" ht="90" x14ac:dyDescent="0.25">
      <c r="A16" s="32"/>
      <c r="B16" s="32"/>
      <c r="C16" s="3" t="s">
        <v>29</v>
      </c>
      <c r="D16" s="20">
        <v>0</v>
      </c>
      <c r="E16" s="35"/>
    </row>
    <row r="17" spans="1:5" ht="83.25" customHeight="1" x14ac:dyDescent="0.25">
      <c r="A17" s="33"/>
      <c r="B17" s="33"/>
      <c r="C17" s="3" t="s">
        <v>27</v>
      </c>
      <c r="D17" s="3">
        <v>107</v>
      </c>
      <c r="E17" s="36"/>
    </row>
    <row r="18" spans="1:5" ht="60" x14ac:dyDescent="0.25">
      <c r="A18" s="30" t="s">
        <v>22</v>
      </c>
      <c r="B18" s="30" t="s">
        <v>28</v>
      </c>
      <c r="C18" s="3" t="s">
        <v>30</v>
      </c>
      <c r="D18" s="21">
        <v>3</v>
      </c>
      <c r="E18" s="30">
        <f>(D18/D19)*100</f>
        <v>75</v>
      </c>
    </row>
    <row r="19" spans="1:5" ht="78" customHeight="1" x14ac:dyDescent="0.25">
      <c r="A19" s="30"/>
      <c r="B19" s="30"/>
      <c r="C19" s="3" t="s">
        <v>31</v>
      </c>
      <c r="D19" s="21">
        <v>4</v>
      </c>
      <c r="E19" s="30"/>
    </row>
    <row r="20" spans="1:5" x14ac:dyDescent="0.25">
      <c r="A20" s="29"/>
      <c r="B20" s="29"/>
      <c r="C20" s="29"/>
      <c r="D20" s="29"/>
      <c r="E20" s="29"/>
    </row>
  </sheetData>
  <mergeCells count="21">
    <mergeCell ref="A20:E20"/>
    <mergeCell ref="A18:A19"/>
    <mergeCell ref="B18:B19"/>
    <mergeCell ref="E18:E19"/>
    <mergeCell ref="A15:A17"/>
    <mergeCell ref="B15:B17"/>
    <mergeCell ref="E15:E17"/>
    <mergeCell ref="A3:E3"/>
    <mergeCell ref="E7:E8"/>
    <mergeCell ref="A4:E4"/>
    <mergeCell ref="A13:A14"/>
    <mergeCell ref="B13:B14"/>
    <mergeCell ref="E13:E14"/>
    <mergeCell ref="A11:A12"/>
    <mergeCell ref="B11:B12"/>
    <mergeCell ref="E11:E12"/>
    <mergeCell ref="B9:B10"/>
    <mergeCell ref="A9:A10"/>
    <mergeCell ref="E9:E10"/>
    <mergeCell ref="A7:A8"/>
    <mergeCell ref="B7:B8"/>
  </mergeCells>
  <pageMargins left="0.70866141732283472" right="0.70866141732283472" top="0.74803149606299213" bottom="0.74803149606299213" header="0.31496062992125984" footer="0.31496062992125984"/>
  <pageSetup paperSize="9" scale="7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Итог</vt:lpstr>
      <vt:lpstr>ЦА</vt:lpstr>
      <vt:lpstr>ДФО</vt:lpstr>
      <vt:lpstr>ПФО</vt:lpstr>
      <vt:lpstr>СФО</vt:lpstr>
      <vt:lpstr>УФО</vt:lpstr>
      <vt:lpstr>ЦФО</vt:lpstr>
      <vt:lpstr>ЮФО</vt:lpstr>
      <vt:lpstr>СЗФО</vt:lpstr>
      <vt:lpstr>СКФО</vt:lpstr>
      <vt:lpstr>ИВЦ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2026-02-05T06:00:12Z</dcterms:modified>
</cp:coreProperties>
</file>